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F460D798-78D0-4483-9248-9B3772BD7F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7" i="5" l="1"/>
  <c r="AP7" i="5"/>
  <c r="AO7" i="5"/>
  <c r="AN7" i="5"/>
  <c r="AM7" i="5"/>
  <c r="U7" i="5"/>
  <c r="T7" i="5"/>
  <c r="S7" i="5"/>
  <c r="R7" i="5"/>
  <c r="Q7" i="5"/>
  <c r="I7" i="5"/>
  <c r="H7" i="5"/>
  <c r="G7" i="5"/>
  <c r="F7" i="5"/>
  <c r="E7" i="5"/>
  <c r="AG7" i="5" l="1"/>
  <c r="AE7" i="5"/>
  <c r="AD7" i="5"/>
  <c r="AC7" i="5"/>
  <c r="AB7" i="5"/>
  <c r="AA7" i="5"/>
  <c r="AS7" i="5" l="1"/>
  <c r="I12" i="5"/>
  <c r="G12" i="5"/>
  <c r="E12" i="5"/>
  <c r="W7" i="5"/>
  <c r="K7" i="5"/>
  <c r="I11" i="5"/>
  <c r="I13" i="5" s="1"/>
  <c r="H11" i="5"/>
  <c r="G11" i="5"/>
  <c r="G13" i="5" s="1"/>
  <c r="F11" i="5"/>
  <c r="E11" i="5"/>
  <c r="E13" i="5" s="1"/>
  <c r="K11" i="5" l="1"/>
  <c r="K12" i="5"/>
  <c r="J12" i="5" s="1"/>
  <c r="F12" i="5"/>
  <c r="L12" i="5" s="1"/>
  <c r="H12" i="5"/>
  <c r="H13" i="5" s="1"/>
  <c r="M13" i="5" s="1"/>
  <c r="AF7" i="5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<sst xmlns="http://schemas.openxmlformats.org/spreadsheetml/2006/main" count="74" uniqueCount="32">
  <si>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</si>
  <si>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</si>
  <si>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</si>
  <si>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</si>
  <si>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</si>
  <si>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</si>
  <si>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</si>
  <si>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</si>
  <si>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</si>
  <si>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</si>
  <si>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</si>
  <si>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</si>
  <si>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</si>
  <si>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</si>
  <si>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</si>
  <si>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</si>
  <si>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</si>
  <si>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</si>
  <si>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</si>
  <si>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</si>
  <si>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</si>
  <si>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</si>
  <si>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</si>
  <si>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</si>
  <si>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5.</t>
  </si>
  <si>
    <t>Manse PP</t>
  </si>
  <si>
    <t>Manse PP = Manse PP, Tampere  (2005)</t>
  </si>
  <si>
    <t>Joakim Tuuli</t>
  </si>
  <si>
    <t>18.3.2004   Oulu</t>
  </si>
  <si>
    <t>Ylöjärven Pallo  (1960),  kasvattajaseura</t>
  </si>
  <si>
    <t>7.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</si>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</sst>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5703125" bestFit="1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7">
        <v>2021</v>
      </c>
      <c r="Y4" s="67" t="s">
        <v>24</v>
      </c>
      <c r="Z4" s="68" t="s">
        <v>25</v>
      </c>
      <c r="AA4" s="67">
        <v>14</v>
      </c>
      <c r="AB4" s="67">
        <v>1</v>
      </c>
      <c r="AC4" s="67">
        <v>12</v>
      </c>
      <c r="AD4" s="67">
        <v>9</v>
      </c>
      <c r="AE4" s="67">
        <v>36</v>
      </c>
      <c r="AF4" s="69">
        <v>0.54549999999999998</v>
      </c>
      <c r="AG4" s="70">
        <v>66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7">
        <v>2022</v>
      </c>
      <c r="Y5" s="67" t="s">
        <v>30</v>
      </c>
      <c r="Z5" s="68" t="s">
        <v>25</v>
      </c>
      <c r="AA5" s="67">
        <v>10</v>
      </c>
      <c r="AB5" s="67">
        <v>2</v>
      </c>
      <c r="AC5" s="67">
        <v>5</v>
      </c>
      <c r="AD5" s="67">
        <v>7</v>
      </c>
      <c r="AE5" s="67">
        <v>22</v>
      </c>
      <c r="AF5" s="69">
        <v>0.45829999999999999</v>
      </c>
      <c r="AG5" s="70">
        <v>48</v>
      </c>
      <c r="AH5" s="39"/>
      <c r="AI5" s="7"/>
      <c r="AJ5" s="7"/>
      <c r="AK5" s="7"/>
      <c r="AL5" s="10"/>
      <c r="AM5" s="12"/>
      <c r="AN5" s="12"/>
      <c r="AO5" s="13"/>
      <c r="AP5" s="12"/>
      <c r="AQ5" s="12"/>
      <c r="AR5" s="63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2023</v>
      </c>
      <c r="Y6" s="12" t="s">
        <v>31</v>
      </c>
      <c r="Z6" s="1" t="s">
        <v>25</v>
      </c>
      <c r="AA6" s="12">
        <v>10</v>
      </c>
      <c r="AB6" s="12">
        <v>1</v>
      </c>
      <c r="AC6" s="12">
        <v>8</v>
      </c>
      <c r="AD6" s="12">
        <v>3</v>
      </c>
      <c r="AE6" s="12">
        <v>34</v>
      </c>
      <c r="AF6" s="71">
        <v>0.64150943396226412</v>
      </c>
      <c r="AG6" s="10">
        <v>53</v>
      </c>
      <c r="AH6" s="7"/>
      <c r="AI6" s="7"/>
      <c r="AJ6" s="7"/>
      <c r="AK6" s="7"/>
      <c r="AL6" s="66"/>
      <c r="AM6" s="12"/>
      <c r="AN6" s="12"/>
      <c r="AO6" s="13"/>
      <c r="AP6" s="12"/>
      <c r="AQ6" s="12"/>
      <c r="AR6" s="63"/>
      <c r="AS6" s="1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SUM(K6:K6)</f>
        <v>0</v>
      </c>
      <c r="L7" s="17"/>
      <c r="M7" s="28"/>
      <c r="N7" s="40"/>
      <c r="O7" s="41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SUM(W6:W6)</f>
        <v>0</v>
      </c>
      <c r="X7" s="62" t="s">
        <v>13</v>
      </c>
      <c r="Y7" s="11"/>
      <c r="Z7" s="9"/>
      <c r="AA7" s="35">
        <f>SUM(AA4:AA6)</f>
        <v>34</v>
      </c>
      <c r="AB7" s="35">
        <f>SUM(AB4:AB6)</f>
        <v>4</v>
      </c>
      <c r="AC7" s="35">
        <f>SUM(AC4:AC6)</f>
        <v>25</v>
      </c>
      <c r="AD7" s="35">
        <f>SUM(AD4:AD6)</f>
        <v>19</v>
      </c>
      <c r="AE7" s="35">
        <f>SUM(AE4:AE6)</f>
        <v>92</v>
      </c>
      <c r="AF7" s="36">
        <f>PRODUCT(AE7/AG7)</f>
        <v>0.55089820359281438</v>
      </c>
      <c r="AG7" s="20">
        <f>SUM(AG4:AG6)</f>
        <v>167</v>
      </c>
      <c r="AH7" s="17"/>
      <c r="AI7" s="28"/>
      <c r="AJ7" s="40"/>
      <c r="AK7" s="41"/>
      <c r="AL7" s="10"/>
      <c r="AM7" s="35">
        <f>SUM(AM4:AM6)</f>
        <v>0</v>
      </c>
      <c r="AN7" s="35">
        <f>SUM(AN4:AN6)</f>
        <v>0</v>
      </c>
      <c r="AO7" s="35">
        <f>SUM(AO4:AO6)</f>
        <v>0</v>
      </c>
      <c r="AP7" s="35">
        <f>SUM(AP4:AP6)</f>
        <v>0</v>
      </c>
      <c r="AQ7" s="35">
        <f>SUM(AQ4:AQ6)</f>
        <v>0</v>
      </c>
      <c r="AR7" s="36">
        <v>0</v>
      </c>
      <c r="AS7" s="38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6"/>
      <c r="R9" s="16" t="s">
        <v>10</v>
      </c>
      <c r="S9" s="16"/>
      <c r="T9" s="16" t="s">
        <v>29</v>
      </c>
      <c r="U9" s="16"/>
      <c r="V9" s="16"/>
      <c r="W9" s="16"/>
      <c r="X9" s="16"/>
      <c r="Y9" s="16"/>
      <c r="Z9" s="16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6"/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52" t="s">
        <v>26</v>
      </c>
      <c r="U10" s="10"/>
      <c r="V10" s="18"/>
      <c r="W10" s="18"/>
      <c r="X10" s="18"/>
      <c r="Y10" s="18"/>
      <c r="Z10" s="18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8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34</v>
      </c>
      <c r="F12" s="45">
        <f>PRODUCT(AB7+AN7)</f>
        <v>4</v>
      </c>
      <c r="G12" s="45">
        <f>PRODUCT(AC7+AO7)</f>
        <v>25</v>
      </c>
      <c r="H12" s="45">
        <f>PRODUCT(AD7+AP7)</f>
        <v>19</v>
      </c>
      <c r="I12" s="45">
        <f>PRODUCT(AE7+AQ7)</f>
        <v>92</v>
      </c>
      <c r="J12" s="58">
        <f>PRODUCT(I12/K12)</f>
        <v>0.55089820359281438</v>
      </c>
      <c r="K12" s="10">
        <f>PRODUCT(AG7+AS7)</f>
        <v>167</v>
      </c>
      <c r="L12" s="51">
        <f>PRODUCT((F12+G12)/E12)</f>
        <v>0.8529411764705882</v>
      </c>
      <c r="M12" s="51">
        <f>PRODUCT(H12/E12)</f>
        <v>0.55882352941176472</v>
      </c>
      <c r="N12" s="51">
        <f>PRODUCT((F12+G12+H12)/E12)</f>
        <v>1.411764705882353</v>
      </c>
      <c r="O12" s="51">
        <f>PRODUCT(I12/E12)</f>
        <v>2.7058823529411766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34</v>
      </c>
      <c r="F13" s="45">
        <f t="shared" ref="F13:I13" si="0">SUM(F10:F12)</f>
        <v>4</v>
      </c>
      <c r="G13" s="45">
        <f t="shared" si="0"/>
        <v>25</v>
      </c>
      <c r="H13" s="45">
        <f t="shared" si="0"/>
        <v>19</v>
      </c>
      <c r="I13" s="45">
        <f t="shared" si="0"/>
        <v>92</v>
      </c>
      <c r="J13" s="58">
        <f>PRODUCT(I13/K13)</f>
        <v>0.55089820359281438</v>
      </c>
      <c r="K13" s="16">
        <f>SUM(K10:K12)</f>
        <v>167</v>
      </c>
      <c r="L13" s="51">
        <f>PRODUCT((F13+G13)/E13)</f>
        <v>0.8529411764705882</v>
      </c>
      <c r="M13" s="51">
        <f>PRODUCT(H13/E13)</f>
        <v>0.55882352941176472</v>
      </c>
      <c r="N13" s="51">
        <f>PRODUCT((F13+G13+H13)/E13)</f>
        <v>1.411764705882353</v>
      </c>
      <c r="O13" s="51">
        <f>PRODUCT(I13/E13)</f>
        <v>2.7058823529411766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xmlns:xlrd2="http://schemas.microsoft.com/office/spreadsheetml/2017/richdata2" ref="X5:AH6">
    <sortCondition ref="X5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2023-09-01T21:02:58Z</dcterms:modified>
</cp:coreProperties>
</file>